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вязание\автор\9836746_Инф\"/>
    </mc:Choice>
  </mc:AlternateContent>
  <bookViews>
    <workbookView xWindow="0" yWindow="0" windowWidth="28800" windowHeight="11595" firstSheet="2" activeTab="6"/>
  </bookViews>
  <sheets>
    <sheet name="Поставщики" sheetId="1" r:id="rId1"/>
    <sheet name="Покупатели" sheetId="2" r:id="rId2"/>
    <sheet name="Магазины" sheetId="3" r:id="rId3"/>
    <sheet name="Товары" sheetId="4" r:id="rId4"/>
    <sheet name="Покупка" sheetId="5" r:id="rId5"/>
    <sheet name="Продажа" sheetId="7" r:id="rId6"/>
    <sheet name="Остатки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G13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2" i="6"/>
  <c r="E8" i="6"/>
  <c r="E3" i="6"/>
  <c r="E4" i="6"/>
  <c r="E5" i="6"/>
  <c r="E6" i="6"/>
  <c r="G6" i="6" s="1"/>
  <c r="E7" i="6"/>
  <c r="E9" i="6"/>
  <c r="E10" i="6"/>
  <c r="E11" i="6"/>
  <c r="E12" i="6"/>
  <c r="E13" i="6"/>
  <c r="E14" i="6"/>
  <c r="E15" i="6"/>
  <c r="E16" i="6"/>
  <c r="E2" i="6"/>
  <c r="C12" i="6"/>
  <c r="D12" i="6"/>
  <c r="G12" i="6" s="1"/>
  <c r="C13" i="6"/>
  <c r="D13" i="6"/>
  <c r="C14" i="6"/>
  <c r="D14" i="6"/>
  <c r="G14" i="6" s="1"/>
  <c r="C15" i="6"/>
  <c r="D15" i="6"/>
  <c r="G15" i="6" s="1"/>
  <c r="C16" i="6"/>
  <c r="D16" i="6"/>
  <c r="G16" i="6" s="1"/>
  <c r="C7" i="6"/>
  <c r="D7" i="6"/>
  <c r="G7" i="6" s="1"/>
  <c r="C8" i="6"/>
  <c r="D8" i="6"/>
  <c r="G8" i="6" s="1"/>
  <c r="C9" i="6"/>
  <c r="D9" i="6"/>
  <c r="C10" i="6"/>
  <c r="D10" i="6"/>
  <c r="G10" i="6" s="1"/>
  <c r="C11" i="6"/>
  <c r="D11" i="6"/>
  <c r="G11" i="6" s="1"/>
  <c r="D3" i="6"/>
  <c r="G3" i="6" s="1"/>
  <c r="D4" i="6"/>
  <c r="G4" i="6" s="1"/>
  <c r="D5" i="6"/>
  <c r="G5" i="6" s="1"/>
  <c r="D6" i="6"/>
  <c r="D2" i="6"/>
  <c r="G2" i="6" s="1"/>
  <c r="C3" i="6"/>
  <c r="C4" i="6"/>
  <c r="C5" i="6"/>
  <c r="C6" i="6"/>
  <c r="C2" i="6"/>
  <c r="F3" i="7"/>
  <c r="F4" i="7"/>
  <c r="F5" i="7"/>
  <c r="F6" i="7"/>
  <c r="F7" i="7"/>
  <c r="F2" i="7"/>
  <c r="F3" i="5"/>
  <c r="F4" i="5"/>
  <c r="F5" i="5"/>
  <c r="F6" i="5"/>
  <c r="F7" i="5"/>
  <c r="F2" i="5"/>
</calcChain>
</file>

<file path=xl/sharedStrings.xml><?xml version="1.0" encoding="utf-8"?>
<sst xmlns="http://schemas.openxmlformats.org/spreadsheetml/2006/main" count="117" uniqueCount="35">
  <si>
    <t>Поставщики</t>
  </si>
  <si>
    <t>ООО «Молочный завод»</t>
  </si>
  <si>
    <t>ООО «Молоко и сыр»</t>
  </si>
  <si>
    <t>ООО «Птицефабрика»</t>
  </si>
  <si>
    <t>Покупатели</t>
  </si>
  <si>
    <t>ИП Ширяев В. Д.</t>
  </si>
  <si>
    <t>ИП Щеткина А. А.</t>
  </si>
  <si>
    <t>ИП Яковлева Н. Г.</t>
  </si>
  <si>
    <t>Точки учета</t>
  </si>
  <si>
    <t>Магазин 1</t>
  </si>
  <si>
    <t>Магазин 2</t>
  </si>
  <si>
    <t>Наименование</t>
  </si>
  <si>
    <t>Цена</t>
  </si>
  <si>
    <t>Ед.изм.</t>
  </si>
  <si>
    <t>Количество</t>
  </si>
  <si>
    <t>Молоко цельное</t>
  </si>
  <si>
    <t>л</t>
  </si>
  <si>
    <t>Молоко нормализованное</t>
  </si>
  <si>
    <t>Кефир обезжиренный</t>
  </si>
  <si>
    <t>Творог 5%</t>
  </si>
  <si>
    <t>кг.</t>
  </si>
  <si>
    <t>Яйца куриные</t>
  </si>
  <si>
    <t>уп.</t>
  </si>
  <si>
    <t>Дата</t>
  </si>
  <si>
    <t>№ накладной</t>
  </si>
  <si>
    <t>Поставщик</t>
  </si>
  <si>
    <t>Точка учета</t>
  </si>
  <si>
    <t>Кол-во</t>
  </si>
  <si>
    <t>Стоимость</t>
  </si>
  <si>
    <t>Магазин 3</t>
  </si>
  <si>
    <t>Покупатель</t>
  </si>
  <si>
    <t>Остатки на начало</t>
  </si>
  <si>
    <t>Поступило</t>
  </si>
  <si>
    <t>Продано</t>
  </si>
  <si>
    <t>Остатки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</si>
</sst>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rial"/>
      <family val="2"/>
      <charset val="204"/>
    </font>
    <font>
      <sz val="12.5"/>
      <color rgb="FF333333"/>
      <name val="Lor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3" xfId="0" applyFont="1" applyFill="1" applyBorder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6" sqref="C16"/>
    </sheetView>
  </sheetViews>
  <sheetFormatPr defaultRowHeight="14.25"/>
  <cols>
    <col min="1" max="1" width="22.875" customWidth="1"/>
  </cols>
  <sheetData>
    <row r="1" spans="1:1" ht="17.25" thickBot="1">
      <c r="A1" s="1" t="s">
        <v>0</v>
      </c>
    </row>
    <row r="2" spans="1:1" ht="33.75" thickBot="1">
      <c r="A2" s="2" t="s">
        <v>1</v>
      </c>
    </row>
    <row r="3" spans="1:1" ht="17.25" thickBot="1">
      <c r="A3" s="2" t="s">
        <v>2</v>
      </c>
    </row>
    <row r="4" spans="1:1" ht="17.25" thickBot="1">
      <c r="A4" s="2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4.25"/>
  <cols>
    <col min="1" max="1" width="23.5" customWidth="1"/>
  </cols>
  <sheetData>
    <row r="1" spans="1:1" ht="17.25" thickBot="1">
      <c r="A1" s="1" t="s">
        <v>4</v>
      </c>
    </row>
    <row r="2" spans="1:1" ht="17.25" thickBot="1">
      <c r="A2" s="2" t="s">
        <v>5</v>
      </c>
    </row>
    <row r="3" spans="1:1" ht="17.25" thickBot="1">
      <c r="A3" s="2" t="s">
        <v>6</v>
      </c>
    </row>
    <row r="4" spans="1:1" ht="17.25" thickBot="1">
      <c r="A4" s="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4.25"/>
  <cols>
    <col min="1" max="1" width="23.625" customWidth="1"/>
  </cols>
  <sheetData>
    <row r="1" spans="1:1" ht="17.25" thickBot="1">
      <c r="A1" s="1" t="s">
        <v>8</v>
      </c>
    </row>
    <row r="2" spans="1:1" ht="17.25" thickBot="1">
      <c r="A2" s="2" t="s">
        <v>9</v>
      </c>
    </row>
    <row r="3" spans="1:1" ht="17.25" thickBot="1">
      <c r="A3" s="2" t="s">
        <v>10</v>
      </c>
    </row>
    <row r="4" spans="1:1" ht="17.25" thickBot="1">
      <c r="A4" s="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:D1"/>
    </sheetView>
  </sheetViews>
  <sheetFormatPr defaultRowHeight="14.25"/>
  <cols>
    <col min="1" max="1" width="28.625" customWidth="1"/>
    <col min="4" max="4" width="13.25" customWidth="1"/>
  </cols>
  <sheetData>
    <row r="1" spans="1:4" ht="16.5">
      <c r="A1" s="3" t="s">
        <v>11</v>
      </c>
      <c r="B1" s="4" t="s">
        <v>12</v>
      </c>
      <c r="C1" s="4" t="s">
        <v>13</v>
      </c>
      <c r="D1" s="4" t="s">
        <v>14</v>
      </c>
    </row>
    <row r="2" spans="1:4" ht="16.5">
      <c r="A2" s="3" t="s">
        <v>15</v>
      </c>
      <c r="B2" s="4">
        <v>55</v>
      </c>
      <c r="C2" s="4" t="s">
        <v>16</v>
      </c>
      <c r="D2" s="4">
        <v>1</v>
      </c>
    </row>
    <row r="3" spans="1:4" ht="16.5">
      <c r="A3" s="3" t="s">
        <v>17</v>
      </c>
      <c r="B3" s="4">
        <v>45</v>
      </c>
      <c r="C3" s="4" t="s">
        <v>16</v>
      </c>
      <c r="D3" s="4">
        <v>2</v>
      </c>
    </row>
    <row r="4" spans="1:4" ht="16.5">
      <c r="A4" s="3" t="s">
        <v>18</v>
      </c>
      <c r="B4" s="4">
        <v>32</v>
      </c>
      <c r="C4" s="4" t="s">
        <v>16</v>
      </c>
      <c r="D4" s="4">
        <v>2</v>
      </c>
    </row>
    <row r="5" spans="1:4" ht="16.5">
      <c r="A5" s="3" t="s">
        <v>19</v>
      </c>
      <c r="B5" s="4">
        <v>120</v>
      </c>
      <c r="C5" s="4" t="s">
        <v>20</v>
      </c>
      <c r="D5" s="4">
        <v>1</v>
      </c>
    </row>
    <row r="6" spans="1:4" ht="16.5">
      <c r="A6" s="3" t="s">
        <v>21</v>
      </c>
      <c r="B6" s="4">
        <v>49</v>
      </c>
      <c r="C6" s="4" t="s">
        <v>22</v>
      </c>
      <c r="D6" s="4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" sqref="G2:G7"/>
    </sheetView>
  </sheetViews>
  <sheetFormatPr defaultRowHeight="14.25"/>
  <cols>
    <col min="1" max="1" width="26.125" style="5" customWidth="1"/>
    <col min="2" max="2" width="11.125" style="5" customWidth="1"/>
    <col min="3" max="3" width="11.875" style="5" customWidth="1"/>
    <col min="4" max="4" width="24.5" style="5" customWidth="1"/>
    <col min="5" max="5" width="12.25" style="5" customWidth="1"/>
    <col min="6" max="6" width="8.75" style="5" customWidth="1"/>
    <col min="7" max="7" width="7.75" style="5" customWidth="1"/>
    <col min="8" max="8" width="6.125" style="5" customWidth="1"/>
    <col min="9" max="9" width="11.375" style="5" customWidth="1"/>
    <col min="10" max="16384" width="9" style="5"/>
  </cols>
  <sheetData>
    <row r="1" spans="1:9" ht="33">
      <c r="A1" s="4" t="s">
        <v>11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13</v>
      </c>
      <c r="G1" s="4" t="s">
        <v>27</v>
      </c>
      <c r="H1" s="4" t="s">
        <v>12</v>
      </c>
      <c r="I1" s="4" t="s">
        <v>28</v>
      </c>
    </row>
    <row r="2" spans="1:9" ht="16.5" customHeight="1">
      <c r="A2" s="6" t="s">
        <v>15</v>
      </c>
      <c r="B2" s="7">
        <v>44310</v>
      </c>
      <c r="C2" s="4">
        <v>269</v>
      </c>
      <c r="D2" s="4" t="s">
        <v>1</v>
      </c>
      <c r="E2" s="4" t="s">
        <v>9</v>
      </c>
      <c r="F2" s="4" t="str">
        <f>VLOOKUP(A2,Товары!$A$2:$D$6,3,0)</f>
        <v>л</v>
      </c>
      <c r="G2" s="4">
        <v>5</v>
      </c>
      <c r="H2" s="4">
        <v>55</v>
      </c>
      <c r="I2" s="4">
        <v>275</v>
      </c>
    </row>
    <row r="3" spans="1:9" ht="16.5">
      <c r="A3" s="6" t="s">
        <v>15</v>
      </c>
      <c r="B3" s="7">
        <v>44310</v>
      </c>
      <c r="C3" s="4">
        <v>65</v>
      </c>
      <c r="D3" s="4" t="s">
        <v>2</v>
      </c>
      <c r="E3" s="4" t="s">
        <v>10</v>
      </c>
      <c r="F3" s="4" t="str">
        <f>VLOOKUP(A3,Товары!$A$2:$D$6,3,0)</f>
        <v>л</v>
      </c>
      <c r="G3" s="4">
        <v>6</v>
      </c>
      <c r="H3" s="4">
        <v>55</v>
      </c>
      <c r="I3" s="4">
        <v>330</v>
      </c>
    </row>
    <row r="4" spans="1:9" ht="18.75" customHeight="1">
      <c r="A4" s="6" t="s">
        <v>17</v>
      </c>
      <c r="B4" s="7">
        <v>44310</v>
      </c>
      <c r="C4" s="4">
        <v>147</v>
      </c>
      <c r="D4" s="4" t="s">
        <v>1</v>
      </c>
      <c r="E4" s="4" t="s">
        <v>10</v>
      </c>
      <c r="F4" s="4" t="str">
        <f>VLOOKUP(A4,Товары!$A$2:$D$6,3,0)</f>
        <v>л</v>
      </c>
      <c r="G4" s="4">
        <v>8</v>
      </c>
      <c r="H4" s="4">
        <v>45</v>
      </c>
      <c r="I4" s="4">
        <v>360</v>
      </c>
    </row>
    <row r="5" spans="1:9" ht="18" customHeight="1">
      <c r="A5" s="6" t="s">
        <v>17</v>
      </c>
      <c r="B5" s="7">
        <v>44310</v>
      </c>
      <c r="C5" s="4">
        <v>234</v>
      </c>
      <c r="D5" s="4" t="s">
        <v>2</v>
      </c>
      <c r="E5" s="4" t="s">
        <v>10</v>
      </c>
      <c r="F5" s="4" t="str">
        <f>VLOOKUP(A5,Товары!$A$2:$D$6,3,0)</f>
        <v>л</v>
      </c>
      <c r="G5" s="4">
        <v>8</v>
      </c>
      <c r="H5" s="4">
        <v>45</v>
      </c>
      <c r="I5" s="4">
        <v>360</v>
      </c>
    </row>
    <row r="6" spans="1:9" ht="16.5">
      <c r="A6" s="6" t="s">
        <v>19</v>
      </c>
      <c r="B6" s="7">
        <v>44310</v>
      </c>
      <c r="C6" s="4">
        <v>102</v>
      </c>
      <c r="D6" s="4" t="s">
        <v>2</v>
      </c>
      <c r="E6" s="4" t="s">
        <v>9</v>
      </c>
      <c r="F6" s="4" t="str">
        <f>VLOOKUP(A6,Товары!$A$2:$D$6,3,0)</f>
        <v>кг.</v>
      </c>
      <c r="G6" s="4">
        <v>5</v>
      </c>
      <c r="H6" s="4">
        <v>120</v>
      </c>
      <c r="I6" s="4">
        <v>600</v>
      </c>
    </row>
    <row r="7" spans="1:9" ht="16.5">
      <c r="A7" s="6" t="s">
        <v>21</v>
      </c>
      <c r="B7" s="7">
        <v>44310</v>
      </c>
      <c r="C7" s="4">
        <v>110</v>
      </c>
      <c r="D7" s="4" t="s">
        <v>3</v>
      </c>
      <c r="E7" s="4" t="s">
        <v>29</v>
      </c>
      <c r="F7" s="4" t="str">
        <f>VLOOKUP(A7,Товары!$A$2:$D$6,3,0)</f>
        <v>уп.</v>
      </c>
      <c r="G7" s="4">
        <v>10</v>
      </c>
      <c r="H7" s="4">
        <v>49</v>
      </c>
      <c r="I7" s="4">
        <v>490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Товары!$A$2:$A$6</xm:f>
          </x14:formula1>
          <xm:sqref>A2:A7</xm:sqref>
        </x14:dataValidation>
        <x14:dataValidation type="list" allowBlank="1" showInputMessage="1" showErrorMessage="1">
          <x14:formula1>
            <xm:f>Поставщики!$A$2:$A$4</xm:f>
          </x14:formula1>
          <xm:sqref>D2:D7</xm:sqref>
        </x14:dataValidation>
        <x14:dataValidation type="list" allowBlank="1" showInputMessage="1" showErrorMessage="1">
          <x14:formula1>
            <xm:f>Магазины!$A$2:$A$4</xm:f>
          </x14:formula1>
          <xm:sqref>E2:E7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" sqref="G2:G3"/>
    </sheetView>
  </sheetViews>
  <sheetFormatPr defaultRowHeight="14.25"/>
  <cols>
    <col min="1" max="1" width="26.25" customWidth="1"/>
    <col min="2" max="2" width="11.75" customWidth="1"/>
    <col min="3" max="3" width="11.375" customWidth="1"/>
    <col min="4" max="4" width="18.875" customWidth="1"/>
    <col min="5" max="5" width="13.25" customWidth="1"/>
    <col min="7" max="7" width="7.75" customWidth="1"/>
    <col min="8" max="8" width="7.125" customWidth="1"/>
    <col min="9" max="9" width="11.75" customWidth="1"/>
  </cols>
  <sheetData>
    <row r="1" spans="1:9" ht="33">
      <c r="A1" s="4" t="s">
        <v>11</v>
      </c>
      <c r="B1" s="4" t="s">
        <v>23</v>
      </c>
      <c r="C1" s="4" t="s">
        <v>24</v>
      </c>
      <c r="D1" s="4" t="s">
        <v>30</v>
      </c>
      <c r="E1" s="4" t="s">
        <v>26</v>
      </c>
      <c r="F1" s="4" t="s">
        <v>13</v>
      </c>
      <c r="G1" s="4" t="s">
        <v>27</v>
      </c>
      <c r="H1" s="4" t="s">
        <v>12</v>
      </c>
      <c r="I1" s="4" t="s">
        <v>28</v>
      </c>
    </row>
    <row r="2" spans="1:9" ht="16.5">
      <c r="A2" s="6" t="s">
        <v>15</v>
      </c>
      <c r="B2" s="7">
        <v>44310</v>
      </c>
      <c r="C2" s="4">
        <v>78</v>
      </c>
      <c r="D2" s="3" t="s">
        <v>5</v>
      </c>
      <c r="E2" s="4" t="s">
        <v>9</v>
      </c>
      <c r="F2" s="4" t="str">
        <f>VLOOKUP(A2,Товары!$A$2:$D$6,3,0)</f>
        <v>л</v>
      </c>
      <c r="G2" s="4">
        <v>5</v>
      </c>
      <c r="H2" s="4">
        <v>65</v>
      </c>
      <c r="I2" s="4">
        <v>325</v>
      </c>
    </row>
    <row r="3" spans="1:9" ht="16.5">
      <c r="A3" s="6" t="s">
        <v>15</v>
      </c>
      <c r="B3" s="7">
        <v>44311</v>
      </c>
      <c r="C3" s="4">
        <v>79</v>
      </c>
      <c r="D3" s="3" t="s">
        <v>6</v>
      </c>
      <c r="E3" s="4" t="s">
        <v>10</v>
      </c>
      <c r="F3" s="4" t="str">
        <f>VLOOKUP(A3,Товары!$A$2:$D$6,3,0)</f>
        <v>л</v>
      </c>
      <c r="G3" s="4">
        <v>6</v>
      </c>
      <c r="H3" s="4">
        <v>65</v>
      </c>
      <c r="I3" s="4">
        <v>390</v>
      </c>
    </row>
    <row r="4" spans="1:9" ht="15.75" customHeight="1">
      <c r="A4" s="6" t="s">
        <v>17</v>
      </c>
      <c r="B4" s="7">
        <v>44311</v>
      </c>
      <c r="C4" s="4">
        <v>80</v>
      </c>
      <c r="D4" s="3" t="s">
        <v>5</v>
      </c>
      <c r="E4" s="4" t="s">
        <v>10</v>
      </c>
      <c r="F4" s="4" t="str">
        <f>VLOOKUP(A4,Товары!$A$2:$D$6,3,0)</f>
        <v>л</v>
      </c>
      <c r="G4" s="4">
        <v>7</v>
      </c>
      <c r="H4" s="4">
        <v>52</v>
      </c>
      <c r="I4" s="4">
        <v>364</v>
      </c>
    </row>
    <row r="5" spans="1:9" ht="16.5" customHeight="1">
      <c r="A5" s="6" t="s">
        <v>17</v>
      </c>
      <c r="B5" s="7">
        <v>44311</v>
      </c>
      <c r="C5" s="4">
        <v>81</v>
      </c>
      <c r="D5" s="3" t="s">
        <v>7</v>
      </c>
      <c r="E5" s="4" t="s">
        <v>10</v>
      </c>
      <c r="F5" s="4" t="str">
        <f>VLOOKUP(A5,Товары!$A$2:$D$6,3,0)</f>
        <v>л</v>
      </c>
      <c r="G5" s="4">
        <v>7</v>
      </c>
      <c r="H5" s="4">
        <v>52</v>
      </c>
      <c r="I5" s="4">
        <v>364</v>
      </c>
    </row>
    <row r="6" spans="1:9" ht="16.5">
      <c r="A6" s="6" t="s">
        <v>19</v>
      </c>
      <c r="B6" s="7">
        <v>44310</v>
      </c>
      <c r="C6" s="4">
        <v>82</v>
      </c>
      <c r="D6" s="3" t="s">
        <v>5</v>
      </c>
      <c r="E6" s="4" t="s">
        <v>9</v>
      </c>
      <c r="F6" s="4" t="str">
        <f>VLOOKUP(A6,Товары!$A$2:$D$6,3,0)</f>
        <v>кг.</v>
      </c>
      <c r="G6" s="4">
        <v>4</v>
      </c>
      <c r="H6" s="4">
        <v>130</v>
      </c>
      <c r="I6" s="4">
        <v>520</v>
      </c>
    </row>
    <row r="7" spans="1:9" ht="15.75" customHeight="1">
      <c r="A7" s="6" t="s">
        <v>21</v>
      </c>
      <c r="B7" s="7">
        <v>44310</v>
      </c>
      <c r="C7" s="4">
        <v>83</v>
      </c>
      <c r="D7" s="3" t="s">
        <v>7</v>
      </c>
      <c r="E7" s="4" t="s">
        <v>29</v>
      </c>
      <c r="F7" s="4" t="str">
        <f>VLOOKUP(A7,Товары!$A$2:$D$6,3,0)</f>
        <v>уп.</v>
      </c>
      <c r="G7" s="4">
        <v>5</v>
      </c>
      <c r="H7" s="4">
        <v>52</v>
      </c>
      <c r="I7" s="4">
        <v>260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Товары!$A$2:$A$6</xm:f>
          </x14:formula1>
          <xm:sqref>A2:A7</xm:sqref>
        </x14:dataValidation>
        <x14:dataValidation type="list" allowBlank="1" showInputMessage="1" showErrorMessage="1">
          <x14:formula1>
            <xm:f>Покупатели!$A$2:$A$4</xm:f>
          </x14:formula1>
          <xm:sqref>D2:D7</xm:sqref>
        </x14:dataValidation>
        <x14:dataValidation type="list" allowBlank="1" showInputMessage="1" showErrorMessage="1">
          <x14:formula1>
            <xm:f>Магазины!$A$2:$A$4</xm:f>
          </x14:formula1>
          <xm:sqref>E2:E7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6" sqref="D16"/>
    </sheetView>
  </sheetViews>
  <sheetFormatPr defaultRowHeight="14.25"/>
  <cols>
    <col min="1" max="1" width="14.75" customWidth="1"/>
    <col min="2" max="2" width="21.125" customWidth="1"/>
    <col min="4" max="4" width="11.125" customWidth="1"/>
    <col min="5" max="5" width="11.375" customWidth="1"/>
    <col min="6" max="6" width="10.875" customWidth="1"/>
    <col min="7" max="7" width="12.5" customWidth="1"/>
  </cols>
  <sheetData>
    <row r="1" spans="1:7" ht="33">
      <c r="A1" t="s">
        <v>8</v>
      </c>
      <c r="B1" s="3" t="s">
        <v>11</v>
      </c>
      <c r="C1" s="4" t="s">
        <v>13</v>
      </c>
      <c r="D1" s="4" t="s">
        <v>31</v>
      </c>
      <c r="E1" s="4" t="s">
        <v>32</v>
      </c>
      <c r="F1" s="4" t="s">
        <v>33</v>
      </c>
      <c r="G1" s="4" t="s">
        <v>34</v>
      </c>
    </row>
    <row r="2" spans="1:7" ht="16.5">
      <c r="A2" s="3" t="s">
        <v>9</v>
      </c>
      <c r="B2" s="10" t="s">
        <v>15</v>
      </c>
      <c r="C2" s="9" t="str">
        <f>VLOOKUP(B2,Товары!$A$2:$D$6,3,0)</f>
        <v>л</v>
      </c>
      <c r="D2" s="9">
        <f>VLOOKUP(B2,Товары!$A$2:$D$6,4,0)</f>
        <v>1</v>
      </c>
      <c r="E2" s="8">
        <f>SUMIFS(Покупка!$G$2:$G$7,Покупка!$E$2:$E$7,A2,Покупка!$A$2:$A$7,B2)</f>
        <v>5</v>
      </c>
      <c r="F2" s="8">
        <f>SUMIFS(Продажа!$G$2:$G$7,Продажа!$E$2:$E$7,A2,Продажа!$A$2:$A$7,B2)</f>
        <v>5</v>
      </c>
      <c r="G2" s="8">
        <f>D2+E2-F2</f>
        <v>1</v>
      </c>
    </row>
    <row r="3" spans="1:7" ht="33">
      <c r="A3" s="3" t="s">
        <v>9</v>
      </c>
      <c r="B3" s="3" t="s">
        <v>17</v>
      </c>
      <c r="C3" s="9" t="str">
        <f>VLOOKUP(B3,Товары!$A$2:$D$6,3,0)</f>
        <v>л</v>
      </c>
      <c r="D3" s="9">
        <f>VLOOKUP(B3,Товары!$A$2:$D$6,4,0)</f>
        <v>2</v>
      </c>
      <c r="E3" s="8">
        <f>SUMIFS(Покупка!$G$2:$G$7,Покупка!$E$2:$E$7,A3,Покупка!$A$2:$A$7,B3)</f>
        <v>0</v>
      </c>
      <c r="F3" s="8">
        <f>SUMIFS(Продажа!$G$2:$G$7,Продажа!$E$2:$E$7,A3,Продажа!$A$2:$A$7,B3)</f>
        <v>0</v>
      </c>
      <c r="G3" s="8">
        <f t="shared" ref="G3:G16" si="0">D3+E3-F3</f>
        <v>2</v>
      </c>
    </row>
    <row r="4" spans="1:7" ht="33">
      <c r="A4" s="3" t="s">
        <v>9</v>
      </c>
      <c r="B4" s="3" t="s">
        <v>18</v>
      </c>
      <c r="C4" s="9" t="str">
        <f>VLOOKUP(B4,Товары!$A$2:$D$6,3,0)</f>
        <v>л</v>
      </c>
      <c r="D4" s="9">
        <f>VLOOKUP(B4,Товары!$A$2:$D$6,4,0)</f>
        <v>2</v>
      </c>
      <c r="E4" s="8">
        <f>SUMIFS(Покупка!$G$2:$G$7,Покупка!$E$2:$E$7,A4,Покупка!$A$2:$A$7,B4)</f>
        <v>0</v>
      </c>
      <c r="F4" s="8">
        <f>SUMIFS(Продажа!$G$2:$G$7,Продажа!$E$2:$E$7,A4,Продажа!$A$2:$A$7,B4)</f>
        <v>0</v>
      </c>
      <c r="G4" s="8">
        <f t="shared" si="0"/>
        <v>2</v>
      </c>
    </row>
    <row r="5" spans="1:7" ht="16.5">
      <c r="A5" s="3" t="s">
        <v>9</v>
      </c>
      <c r="B5" s="3" t="s">
        <v>19</v>
      </c>
      <c r="C5" s="9" t="str">
        <f>VLOOKUP(B5,Товары!$A$2:$D$6,3,0)</f>
        <v>кг.</v>
      </c>
      <c r="D5" s="9">
        <f>VLOOKUP(B5,Товары!$A$2:$D$6,4,0)</f>
        <v>1</v>
      </c>
      <c r="E5" s="8">
        <f>SUMIFS(Покупка!$G$2:$G$7,Покупка!$E$2:$E$7,A5,Покупка!$A$2:$A$7,B5)</f>
        <v>5</v>
      </c>
      <c r="F5" s="8">
        <f>SUMIFS(Продажа!$G$2:$G$7,Продажа!$E$2:$E$7,A5,Продажа!$A$2:$A$7,B5)</f>
        <v>4</v>
      </c>
      <c r="G5" s="8">
        <f t="shared" si="0"/>
        <v>2</v>
      </c>
    </row>
    <row r="6" spans="1:7" ht="16.5">
      <c r="A6" s="3" t="s">
        <v>9</v>
      </c>
      <c r="B6" s="3" t="s">
        <v>21</v>
      </c>
      <c r="C6" s="9" t="str">
        <f>VLOOKUP(B6,Товары!$A$2:$D$6,3,0)</f>
        <v>уп.</v>
      </c>
      <c r="D6" s="9">
        <f>VLOOKUP(B6,Товары!$A$2:$D$6,4,0)</f>
        <v>2</v>
      </c>
      <c r="E6" s="8">
        <f>SUMIFS(Покупка!$G$2:$G$7,Покупка!$E$2:$E$7,A6,Покупка!$A$2:$A$7,B6)</f>
        <v>0</v>
      </c>
      <c r="F6" s="8">
        <f>SUMIFS(Продажа!$G$2:$G$7,Продажа!$E$2:$E$7,A6,Продажа!$A$2:$A$7,B6)</f>
        <v>0</v>
      </c>
      <c r="G6" s="8">
        <f t="shared" si="0"/>
        <v>2</v>
      </c>
    </row>
    <row r="7" spans="1:7" ht="17.25" thickBot="1">
      <c r="A7" s="2" t="s">
        <v>10</v>
      </c>
      <c r="B7" s="10" t="s">
        <v>15</v>
      </c>
      <c r="C7" s="9" t="str">
        <f>VLOOKUP(B7,Товары!$A$2:$D$6,3,0)</f>
        <v>л</v>
      </c>
      <c r="D7" s="9">
        <f>VLOOKUP(B7,Товары!$A$2:$D$6,4,0)</f>
        <v>1</v>
      </c>
      <c r="E7" s="8">
        <f>SUMIFS(Покупка!$G$2:$G$7,Покупка!$E$2:$E$7,A7,Покупка!$A$2:$A$7,B7)</f>
        <v>6</v>
      </c>
      <c r="F7" s="8">
        <f>SUMIFS(Продажа!$G$2:$G$7,Продажа!$E$2:$E$7,A7,Продажа!$A$2:$A$7,B7)</f>
        <v>6</v>
      </c>
      <c r="G7" s="8">
        <f t="shared" si="0"/>
        <v>1</v>
      </c>
    </row>
    <row r="8" spans="1:7" ht="33.75" thickBot="1">
      <c r="A8" s="2" t="s">
        <v>10</v>
      </c>
      <c r="B8" s="3" t="s">
        <v>17</v>
      </c>
      <c r="C8" s="9" t="str">
        <f>VLOOKUP(B8,Товары!$A$2:$D$6,3,0)</f>
        <v>л</v>
      </c>
      <c r="D8" s="9">
        <f>VLOOKUP(B8,Товары!$A$2:$D$6,4,0)</f>
        <v>2</v>
      </c>
      <c r="E8" s="8">
        <f>SUMIFS(Покупка!$G$2:$G$7,Покупка!$E$2:$E$7,A8,Покупка!$A$2:$A$7,B8)</f>
        <v>16</v>
      </c>
      <c r="F8" s="8">
        <f>SUMIFS(Продажа!$G$2:$G$7,Продажа!$E$2:$E$7,A8,Продажа!$A$2:$A$7,B8)</f>
        <v>14</v>
      </c>
      <c r="G8" s="8">
        <f t="shared" si="0"/>
        <v>4</v>
      </c>
    </row>
    <row r="9" spans="1:7" ht="33.75" thickBot="1">
      <c r="A9" s="2" t="s">
        <v>10</v>
      </c>
      <c r="B9" s="3" t="s">
        <v>18</v>
      </c>
      <c r="C9" s="9" t="str">
        <f>VLOOKUP(B9,Товары!$A$2:$D$6,3,0)</f>
        <v>л</v>
      </c>
      <c r="D9" s="9">
        <f>VLOOKUP(B9,Товары!$A$2:$D$6,4,0)</f>
        <v>2</v>
      </c>
      <c r="E9" s="8">
        <f>SUMIFS(Покупка!$G$2:$G$7,Покупка!$E$2:$E$7,A9,Покупка!$A$2:$A$7,B9)</f>
        <v>0</v>
      </c>
      <c r="F9" s="8">
        <f>SUMIFS(Продажа!$G$2:$G$7,Продажа!$E$2:$E$7,A9,Продажа!$A$2:$A$7,B9)</f>
        <v>0</v>
      </c>
      <c r="G9" s="8">
        <f t="shared" si="0"/>
        <v>2</v>
      </c>
    </row>
    <row r="10" spans="1:7" ht="17.25" thickBot="1">
      <c r="A10" s="2" t="s">
        <v>10</v>
      </c>
      <c r="B10" s="3" t="s">
        <v>19</v>
      </c>
      <c r="C10" s="9" t="str">
        <f>VLOOKUP(B10,Товары!$A$2:$D$6,3,0)</f>
        <v>кг.</v>
      </c>
      <c r="D10" s="9">
        <f>VLOOKUP(B10,Товары!$A$2:$D$6,4,0)</f>
        <v>1</v>
      </c>
      <c r="E10" s="8">
        <f>SUMIFS(Покупка!$G$2:$G$7,Покупка!$E$2:$E$7,A10,Покупка!$A$2:$A$7,B10)</f>
        <v>0</v>
      </c>
      <c r="F10" s="8">
        <f>SUMIFS(Продажа!$G$2:$G$7,Продажа!$E$2:$E$7,A10,Продажа!$A$2:$A$7,B10)</f>
        <v>0</v>
      </c>
      <c r="G10" s="8">
        <f t="shared" si="0"/>
        <v>1</v>
      </c>
    </row>
    <row r="11" spans="1:7" ht="17.25" thickBot="1">
      <c r="A11" s="2" t="s">
        <v>10</v>
      </c>
      <c r="B11" s="3" t="s">
        <v>21</v>
      </c>
      <c r="C11" s="9" t="str">
        <f>VLOOKUP(B11,Товары!$A$2:$D$6,3,0)</f>
        <v>уп.</v>
      </c>
      <c r="D11" s="9">
        <f>VLOOKUP(B11,Товары!$A$2:$D$6,4,0)</f>
        <v>2</v>
      </c>
      <c r="E11" s="8">
        <f>SUMIFS(Покупка!$G$2:$G$7,Покупка!$E$2:$E$7,A11,Покупка!$A$2:$A$7,B11)</f>
        <v>0</v>
      </c>
      <c r="F11" s="8">
        <f>SUMIFS(Продажа!$G$2:$G$7,Продажа!$E$2:$E$7,A11,Продажа!$A$2:$A$7,B11)</f>
        <v>0</v>
      </c>
      <c r="G11" s="8">
        <f t="shared" si="0"/>
        <v>2</v>
      </c>
    </row>
    <row r="12" spans="1:7" ht="17.25" thickBot="1">
      <c r="A12" s="2" t="s">
        <v>29</v>
      </c>
      <c r="B12" s="10" t="s">
        <v>15</v>
      </c>
      <c r="C12" s="9" t="str">
        <f>VLOOKUP(B12,Товары!$A$2:$D$6,3,0)</f>
        <v>л</v>
      </c>
      <c r="D12" s="9">
        <f>VLOOKUP(B12,Товары!$A$2:$D$6,4,0)</f>
        <v>1</v>
      </c>
      <c r="E12" s="8">
        <f>SUMIFS(Покупка!$G$2:$G$7,Покупка!$E$2:$E$7,A12,Покупка!$A$2:$A$7,B12)</f>
        <v>0</v>
      </c>
      <c r="F12" s="8">
        <f>SUMIFS(Продажа!$G$2:$G$7,Продажа!$E$2:$E$7,A12,Продажа!$A$2:$A$7,B12)</f>
        <v>0</v>
      </c>
      <c r="G12" s="8">
        <f t="shared" si="0"/>
        <v>1</v>
      </c>
    </row>
    <row r="13" spans="1:7" ht="33.75" thickBot="1">
      <c r="A13" s="2" t="s">
        <v>29</v>
      </c>
      <c r="B13" s="3" t="s">
        <v>17</v>
      </c>
      <c r="C13" s="9" t="str">
        <f>VLOOKUP(B13,Товары!$A$2:$D$6,3,0)</f>
        <v>л</v>
      </c>
      <c r="D13" s="9">
        <f>VLOOKUP(B13,Товары!$A$2:$D$6,4,0)</f>
        <v>2</v>
      </c>
      <c r="E13" s="8">
        <f>SUMIFS(Покупка!$G$2:$G$7,Покупка!$E$2:$E$7,A13,Покупка!$A$2:$A$7,B13)</f>
        <v>0</v>
      </c>
      <c r="F13" s="8">
        <f>SUMIFS(Продажа!$G$2:$G$7,Продажа!$E$2:$E$7,A13,Продажа!$A$2:$A$7,B13)</f>
        <v>0</v>
      </c>
      <c r="G13" s="8">
        <f t="shared" si="0"/>
        <v>2</v>
      </c>
    </row>
    <row r="14" spans="1:7" ht="33.75" thickBot="1">
      <c r="A14" s="2" t="s">
        <v>29</v>
      </c>
      <c r="B14" s="3" t="s">
        <v>18</v>
      </c>
      <c r="C14" s="9" t="str">
        <f>VLOOKUP(B14,Товары!$A$2:$D$6,3,0)</f>
        <v>л</v>
      </c>
      <c r="D14" s="9">
        <f>VLOOKUP(B14,Товары!$A$2:$D$6,4,0)</f>
        <v>2</v>
      </c>
      <c r="E14" s="8">
        <f>SUMIFS(Покупка!$G$2:$G$7,Покупка!$E$2:$E$7,A14,Покупка!$A$2:$A$7,B14)</f>
        <v>0</v>
      </c>
      <c r="F14" s="8">
        <f>SUMIFS(Продажа!$G$2:$G$7,Продажа!$E$2:$E$7,A14,Продажа!$A$2:$A$7,B14)</f>
        <v>0</v>
      </c>
      <c r="G14" s="8">
        <f t="shared" si="0"/>
        <v>2</v>
      </c>
    </row>
    <row r="15" spans="1:7" ht="17.25" thickBot="1">
      <c r="A15" s="2" t="s">
        <v>29</v>
      </c>
      <c r="B15" s="3" t="s">
        <v>19</v>
      </c>
      <c r="C15" s="9" t="str">
        <f>VLOOKUP(B15,Товары!$A$2:$D$6,3,0)</f>
        <v>кг.</v>
      </c>
      <c r="D15" s="9">
        <f>VLOOKUP(B15,Товары!$A$2:$D$6,4,0)</f>
        <v>1</v>
      </c>
      <c r="E15" s="8">
        <f>SUMIFS(Покупка!$G$2:$G$7,Покупка!$E$2:$E$7,A15,Покупка!$A$2:$A$7,B15)</f>
        <v>0</v>
      </c>
      <c r="F15" s="8">
        <f>SUMIFS(Продажа!$G$2:$G$7,Продажа!$E$2:$E$7,A15,Продажа!$A$2:$A$7,B15)</f>
        <v>0</v>
      </c>
      <c r="G15" s="8">
        <f t="shared" si="0"/>
        <v>1</v>
      </c>
    </row>
    <row r="16" spans="1:7" ht="17.25" thickBot="1">
      <c r="A16" s="2" t="s">
        <v>29</v>
      </c>
      <c r="B16" s="3" t="s">
        <v>21</v>
      </c>
      <c r="C16" s="9" t="str">
        <f>VLOOKUP(B16,Товары!$A$2:$D$6,3,0)</f>
        <v>уп.</v>
      </c>
      <c r="D16" s="9">
        <f>VLOOKUP(B16,Товары!$A$2:$D$6,4,0)</f>
        <v>2</v>
      </c>
      <c r="E16" s="8">
        <f>SUMIFS(Покупка!$G$2:$G$7,Покупка!$E$2:$E$7,A16,Покупка!$A$2:$A$7,B16)</f>
        <v>10</v>
      </c>
      <c r="F16" s="8">
        <f>SUMIFS(Продажа!$G$2:$G$7,Продажа!$E$2:$E$7,A16,Продажа!$A$2:$A$7,B16)</f>
        <v>5</v>
      </c>
      <c r="G16" s="8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Поставщики</vt:lpstr>
      <vt:lpstr>Покупатели</vt:lpstr>
      <vt:lpstr>Магазины</vt:lpstr>
      <vt:lpstr>Товары</vt:lpstr>
      <vt:lpstr>Покупка</vt:lpstr>
      <vt:lpstr>Продажа</vt:lpstr>
      <vt:lpstr>Остатки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2023-05-24T08:05:00Z</dcterms:created>
  <dcterms:modified xsi:type="dcterms:W3CDTF">2023-05-24T12:10:33Z</dcterms:modified>
</cp:coreProperties>
</file>